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9f1c917b2f876f6/Dokumenter/Post m. nr/2021/"/>
    </mc:Choice>
  </mc:AlternateContent>
  <xr:revisionPtr revIDLastSave="10" documentId="8_{0B647F37-6A0D-40CF-B5CF-7E6DAF9395A2}" xr6:coauthVersionLast="46" xr6:coauthVersionMax="46" xr10:uidLastSave="{005D49BA-A8ED-47C5-8397-15057BFFFC72}"/>
  <bookViews>
    <workbookView xWindow="-110" yWindow="-110" windowWidth="19420" windowHeight="10560" xr2:uid="{2B2827A6-7044-4B8B-8EEB-9A9904732C71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7" i="1" s="1"/>
  <c r="G9" i="1"/>
  <c r="D7" i="1" s="1"/>
  <c r="E7" i="1" s="1"/>
  <c r="G8" i="1"/>
  <c r="B7" i="1" s="1"/>
  <c r="C7" i="1" s="1"/>
  <c r="F6" i="1"/>
  <c r="F5" i="1"/>
  <c r="F4" i="1"/>
  <c r="F3" i="1"/>
  <c r="F2" i="1"/>
  <c r="D6" i="1"/>
  <c r="E6" i="1" s="1"/>
  <c r="D5" i="1"/>
  <c r="E5" i="1" s="1"/>
  <c r="D4" i="1"/>
  <c r="E4" i="1" s="1"/>
  <c r="D3" i="1"/>
  <c r="E3" i="1" s="1"/>
  <c r="D2" i="1"/>
  <c r="E2" i="1" s="1"/>
  <c r="B6" i="1"/>
  <c r="C6" i="1" s="1"/>
  <c r="B5" i="1"/>
  <c r="C5" i="1" s="1"/>
  <c r="B4" i="1"/>
  <c r="C4" i="1" s="1"/>
  <c r="B3" i="1"/>
  <c r="C3" i="1" s="1"/>
  <c r="B2" i="1"/>
  <c r="C2" i="1" s="1"/>
</calcChain>
</file>

<file path=xl/sharedStrings.xml><?xml version="1.0" encoding="utf-8"?>
<sst xmlns="http://schemas.openxmlformats.org/spreadsheetml/2006/main" count="15" uniqueCount="13">
  <si>
    <t>Fuldpakker priser</t>
  </si>
  <si>
    <t>Kortpakke priser</t>
  </si>
  <si>
    <t>Antal medlemmer</t>
  </si>
  <si>
    <t>Kolonne1</t>
  </si>
  <si>
    <t>indsæt dine egne tal</t>
  </si>
  <si>
    <t>Hidtidig betalingsløsning</t>
  </si>
  <si>
    <t>Kontingent pris</t>
  </si>
  <si>
    <t>Fuldpakke pris</t>
  </si>
  <si>
    <t>Kortpakke pris</t>
  </si>
  <si>
    <t>gl. betalingsløsning</t>
  </si>
  <si>
    <t>pr. medlem Fuldpakke</t>
  </si>
  <si>
    <t>pr. medlem kortpakke</t>
  </si>
  <si>
    <t>Egne tal med egen kontingentstørrelse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</si>
</sst>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 applyAlignment="1"/>
    <xf numFmtId="0" fontId="0" fillId="0" borderId="0" xfId="0" applyFo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Årspriser</a:t>
            </a:r>
            <a:r>
              <a:rPr lang="da-DK" baseline="0"/>
              <a:t> på betalingsløsninger i Klubmodul ved 1000,- i kontingent og kun kontingent</a:t>
            </a:r>
            <a:endParaRPr lang="da-DK"/>
          </a:p>
        </c:rich>
      </c:tx>
      <c:layout>
        <c:manualLayout>
          <c:xMode val="edge"/>
          <c:yMode val="edge"/>
          <c:x val="0.14427848304676202"/>
          <c:y val="2.8754323517779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'Ark1'!$B$1</c:f>
              <c:strCache>
                <c:ptCount val="1"/>
                <c:pt idx="0">
                  <c:v>Fuldpakker priser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'Ark1'!$B$2:$B$7</c:f>
              <c:numCache>
                <c:formatCode>0</c:formatCode>
                <c:ptCount val="6"/>
                <c:pt idx="0">
                  <c:v>1774.68</c:v>
                </c:pt>
                <c:pt idx="1">
                  <c:v>1857.3600000000001</c:v>
                </c:pt>
                <c:pt idx="2">
                  <c:v>1940.04</c:v>
                </c:pt>
                <c:pt idx="3">
                  <c:v>2036.5</c:v>
                </c:pt>
                <c:pt idx="4">
                  <c:v>2174.3000000000002</c:v>
                </c:pt>
                <c:pt idx="5">
                  <c:v>2266.7399999999998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0-4445-9FCE-A79B23375C18}"/>
            </c:ext>
          </c:extLst>
        </c:ser>
        <c:ser>
          <c:idx val="1"/>
          <c:order val="1"/>
          <c:tx>
            <c:strRef>
              <c:f>'Ark1'!$D$1</c:f>
              <c:strCache>
                <c:ptCount val="1"/>
                <c:pt idx="0">
                  <c:v>Kortpakke priser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'Ark1'!$D$2:$D$7</c:f>
              <c:numCache>
                <c:formatCode>0</c:formatCode>
                <c:ptCount val="6"/>
                <c:pt idx="0">
                  <c:v>1202.52</c:v>
                </c:pt>
                <c:pt idx="1">
                  <c:v>1301.04</c:v>
                </c:pt>
                <c:pt idx="2">
                  <c:v>1399.56</c:v>
                </c:pt>
                <c:pt idx="3">
                  <c:v>1514.5</c:v>
                </c:pt>
                <c:pt idx="4">
                  <c:v>1678.7</c:v>
                </c:pt>
                <c:pt idx="5">
                  <c:v>1754.96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FA0-4445-9FCE-A79B23375C18}"/>
            </c:ext>
          </c:extLst>
        </c:ser>
        <c:ser>
          <c:idx val="2"/>
          <c:order val="2"/>
          <c:tx>
            <c:strRef>
              <c:f>'Ark1'!$F$1</c:f>
              <c:strCache>
                <c:ptCount val="1"/>
                <c:pt idx="0">
                  <c:v>Hidtidig betalingsløsning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'Ark1'!$F$2:$F$7</c:f>
              <c:numCache>
                <c:formatCode>General</c:formatCode>
                <c:ptCount val="6"/>
                <c:pt idx="0">
                  <c:v>240</c:v>
                </c:pt>
                <c:pt idx="1">
                  <c:v>480</c:v>
                </c:pt>
                <c:pt idx="2">
                  <c:v>720</c:v>
                </c:pt>
                <c:pt idx="3">
                  <c:v>1000</c:v>
                </c:pt>
                <c:pt idx="4">
                  <c:v>1400</c:v>
                </c:pt>
                <c:pt idx="5" formatCode="0">
                  <c:v>1776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A0-4445-9FCE-A79B23375C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576440"/>
        <c:axId val="666577752"/>
      </c:barChart>
      <c:catAx>
        <c:axId val="666576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6577752"/>
        <c:crosses val="autoZero"/>
        <c:auto val="1"/>
        <c:lblAlgn val="ctr"/>
        <c:lblOffset val="100"/>
        <c:noMultiLvlLbl val="0"/>
      </c:catAx>
      <c:valAx>
        <c:axId val="66657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66576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Kroner</a:t>
            </a:r>
            <a:r>
              <a:rPr lang="da-DK" baseline="0"/>
              <a:t> pr. medlem for betalingsløsning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'Ark1'!$C$1</c:f>
              <c:strCache>
                <c:ptCount val="1"/>
                <c:pt idx="0">
                  <c:v>pr. medlem Fuldpakke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'Ark1'!$C$2:$C$7</c:f>
              <c:numCache>
                <c:formatCode>0</c:formatCode>
                <c:ptCount val="6"/>
                <c:pt idx="0">
                  <c:v>73.945000000000007</c:v>
                </c:pt>
                <c:pt idx="1">
                  <c:v>38.695</c:v>
                </c:pt>
                <c:pt idx="2">
                  <c:v>26.945</c:v>
                </c:pt>
                <c:pt idx="3">
                  <c:v>20.364999999999998</c:v>
                </c:pt>
                <c:pt idx="4">
                  <c:v>15.530714285714287</c:v>
                </c:pt>
                <c:pt idx="5">
                  <c:v>15.31581081081081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E-4796-8370-142D1A5A200A}"/>
            </c:ext>
          </c:extLst>
        </c:ser>
        <c:ser>
          <c:idx val="1"/>
          <c:order val="1"/>
          <c:tx>
            <c:strRef>
              <c:f>'Ark1'!$E$1</c:f>
              <c:strCache>
                <c:ptCount val="1"/>
                <c:pt idx="0">
                  <c:v>pr. medlem kortpakke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'Ark1'!$E$2:$E$7</c:f>
              <c:numCache>
                <c:formatCode>0</c:formatCode>
                <c:ptCount val="6"/>
                <c:pt idx="0">
                  <c:v>50.104999999999997</c:v>
                </c:pt>
                <c:pt idx="1">
                  <c:v>27.105</c:v>
                </c:pt>
                <c:pt idx="2">
                  <c:v>19.438333333333333</c:v>
                </c:pt>
                <c:pt idx="3">
                  <c:v>15.145</c:v>
                </c:pt>
                <c:pt idx="4">
                  <c:v>11.990714285714287</c:v>
                </c:pt>
                <c:pt idx="5">
                  <c:v>11.857837837837838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AE-4796-8370-142D1A5A200A}"/>
            </c:ext>
          </c:extLst>
        </c:ser>
        <c:ser>
          <c:idx val="2"/>
          <c:order val="2"/>
          <c:tx>
            <c:strRef>
              <c:f>'Ark1'!$G$1</c:f>
              <c:strCache>
                <c:ptCount val="1"/>
                <c:pt idx="0">
                  <c:v>Hidtidig betalingsløsning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'Ark1'!$A$2:$A$7</c:f>
              <c:strCache>
                <c:ptCount val="6"/>
                <c:pt idx="0">
                  <c:v>24</c:v>
                </c:pt>
                <c:pt idx="1">
                  <c:v>48</c:v>
                </c:pt>
                <c:pt idx="2">
                  <c:v>72</c:v>
                </c:pt>
                <c:pt idx="3">
                  <c:v>100</c:v>
                </c:pt>
                <c:pt idx="4">
                  <c:v>140</c:v>
                </c:pt>
                <c:pt idx="5">
                  <c:v>Egne tal med egen kontingentstørrelse</c:v>
                </c:pt>
              </c:strCache>
            </c:strRef>
          </c:cat>
          <c:val>
            <c:numRef>
              <c:f>'Ark1'!$G$2:$G$7</c:f>
              <c:numCache>
                <c:formatCode>General</c:formatCode>
                <c:ptCount val="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AE-4796-8370-142D1A5A2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4845320"/>
        <c:axId val="1104845648"/>
      </c:barChart>
      <c:catAx>
        <c:axId val="110484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04845648"/>
        <c:crosses val="autoZero"/>
        <c:auto val="1"/>
        <c:lblAlgn val="ctr"/>
        <c:lblOffset val="100"/>
        <c:noMultiLvlLbl val="0"/>
      </c:catAx>
      <c:valAx>
        <c:axId val="110484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04845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10</xdr:row>
      <xdr:rowOff>79374</xdr:rowOff>
    </xdr:from>
    <xdr:to>
      <xdr:col>6</xdr:col>
      <xdr:colOff>1460500</xdr:colOff>
      <xdr:row>29</xdr:row>
      <xdr:rowOff>57149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4BBDA27-6EE1-42FB-8897-2724A3A01F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53974</xdr:colOff>
      <xdr:row>32</xdr:row>
      <xdr:rowOff>28574</xdr:rowOff>
    </xdr:from>
    <xdr:to>
      <xdr:col>6</xdr:col>
      <xdr:colOff>1479550</xdr:colOff>
      <xdr:row>57</xdr:row>
      <xdr:rowOff>25400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E95C089-4EE0-4976-8A7B-229C855A0C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F8EFA1-5751-4B2A-9807-775D0010AE0F}" name="Tabel1" displayName="Tabel1" ref="A1:A2" insertRow="1" totalsRowShown="0">
  <autoFilter ref="A1:A2" xr:uid="{197AB530-5E46-469E-B773-19B849DA80ED}"/>
  <tableColumns count="1">
    <tableColumn id="1" xr3:uid="{0609B30C-8843-496A-89BA-40763A347B74}" name="Kolonne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970C-4BEB-4D5A-800E-FD4C2D52B9F2}">
  <sheetPr>
    <pageSetUpPr fitToPage="1"/>
  </sheetPr>
  <dimension ref="A1:G10"/>
  <sheetViews>
    <sheetView tabSelected="1" topLeftCell="A41" workbookViewId="0">
      <selection sqref="A1:G58"/>
    </sheetView>
  </sheetViews>
  <sheetFormatPr defaultRowHeight="14.5" x14ac:dyDescent="0.35"/>
  <cols>
    <col min="1" max="1" width="15.90625" bestFit="1" customWidth="1"/>
    <col min="2" max="2" width="15.36328125" bestFit="1" customWidth="1"/>
    <col min="3" max="3" width="10.453125" bestFit="1" customWidth="1"/>
    <col min="4" max="4" width="14.54296875" bestFit="1" customWidth="1"/>
    <col min="5" max="5" width="10.453125" bestFit="1" customWidth="1"/>
    <col min="6" max="6" width="21.08984375" bestFit="1" customWidth="1"/>
    <col min="7" max="7" width="21.26953125" bestFit="1" customWidth="1"/>
  </cols>
  <sheetData>
    <row r="1" spans="1:7" x14ac:dyDescent="0.35">
      <c r="A1" t="s">
        <v>2</v>
      </c>
      <c r="B1" t="s">
        <v>0</v>
      </c>
      <c r="C1" t="s">
        <v>10</v>
      </c>
      <c r="D1" t="s">
        <v>1</v>
      </c>
      <c r="E1" t="s">
        <v>11</v>
      </c>
      <c r="F1" t="s">
        <v>5</v>
      </c>
      <c r="G1" t="s">
        <v>5</v>
      </c>
    </row>
    <row r="2" spans="1:7" x14ac:dyDescent="0.35">
      <c r="A2">
        <v>24</v>
      </c>
      <c r="B2" s="1">
        <f>(((A2/2)*2.64)+((A2/4)*7.5)+((A2/4)*1))+1692</f>
        <v>1774.68</v>
      </c>
      <c r="C2" s="1">
        <f>B2/A2</f>
        <v>73.945000000000007</v>
      </c>
      <c r="D2" s="1">
        <f>(((A2*0.75)*2.64)+((A2/4)*7.5)+((A2/4)*1))+1104</f>
        <v>1202.52</v>
      </c>
      <c r="E2" s="1">
        <f>D2/A2</f>
        <v>50.104999999999997</v>
      </c>
      <c r="F2">
        <f>A2*10</f>
        <v>240</v>
      </c>
      <c r="G2">
        <v>10</v>
      </c>
    </row>
    <row r="3" spans="1:7" x14ac:dyDescent="0.35">
      <c r="A3">
        <v>48</v>
      </c>
      <c r="B3" s="1">
        <f t="shared" ref="B3:B6" si="0">(((A3/2)*2.64)+((A3/4)*7.5)+((A3/4)*1))+1692</f>
        <v>1857.3600000000001</v>
      </c>
      <c r="C3" s="1">
        <f t="shared" ref="C3:C6" si="1">B3/A3</f>
        <v>38.695</v>
      </c>
      <c r="D3" s="1">
        <f t="shared" ref="D3:D6" si="2">(((A3*0.75)*2.64)+((A3/4)*7.5)+((A3/4)*1))+1104</f>
        <v>1301.04</v>
      </c>
      <c r="E3" s="1">
        <f t="shared" ref="E3:E6" si="3">D3/A3</f>
        <v>27.105</v>
      </c>
      <c r="F3">
        <f t="shared" ref="F3:F6" si="4">A3*10</f>
        <v>480</v>
      </c>
      <c r="G3">
        <v>10</v>
      </c>
    </row>
    <row r="4" spans="1:7" x14ac:dyDescent="0.35">
      <c r="A4">
        <v>72</v>
      </c>
      <c r="B4" s="1">
        <f t="shared" si="0"/>
        <v>1940.04</v>
      </c>
      <c r="C4" s="1">
        <f t="shared" si="1"/>
        <v>26.945</v>
      </c>
      <c r="D4" s="1">
        <f t="shared" si="2"/>
        <v>1399.56</v>
      </c>
      <c r="E4" s="1">
        <f t="shared" si="3"/>
        <v>19.438333333333333</v>
      </c>
      <c r="F4">
        <f t="shared" si="4"/>
        <v>720</v>
      </c>
      <c r="G4">
        <v>10</v>
      </c>
    </row>
    <row r="5" spans="1:7" x14ac:dyDescent="0.35">
      <c r="A5">
        <v>100</v>
      </c>
      <c r="B5" s="1">
        <f t="shared" si="0"/>
        <v>2036.5</v>
      </c>
      <c r="C5" s="1">
        <f t="shared" si="1"/>
        <v>20.364999999999998</v>
      </c>
      <c r="D5" s="1">
        <f t="shared" si="2"/>
        <v>1514.5</v>
      </c>
      <c r="E5" s="1">
        <f t="shared" si="3"/>
        <v>15.145</v>
      </c>
      <c r="F5">
        <f t="shared" si="4"/>
        <v>1000</v>
      </c>
      <c r="G5">
        <v>10</v>
      </c>
    </row>
    <row r="6" spans="1:7" x14ac:dyDescent="0.35">
      <c r="A6">
        <v>140</v>
      </c>
      <c r="B6" s="1">
        <f t="shared" si="0"/>
        <v>2174.3000000000002</v>
      </c>
      <c r="C6" s="1">
        <f t="shared" si="1"/>
        <v>15.530714285714287</v>
      </c>
      <c r="D6" s="1">
        <f t="shared" si="2"/>
        <v>1678.7</v>
      </c>
      <c r="E6" s="1">
        <f t="shared" si="3"/>
        <v>11.990714285714287</v>
      </c>
      <c r="F6">
        <f t="shared" si="4"/>
        <v>1400</v>
      </c>
      <c r="G6">
        <v>10</v>
      </c>
    </row>
    <row r="7" spans="1:7" x14ac:dyDescent="0.35">
      <c r="A7" s="5" t="s">
        <v>12</v>
      </c>
      <c r="B7" s="1">
        <f>G8</f>
        <v>2266.7399999999998</v>
      </c>
      <c r="C7" s="1">
        <f>B7/B9</f>
        <v>15.31581081081081</v>
      </c>
      <c r="D7" s="1">
        <f>G9</f>
        <v>1754.96</v>
      </c>
      <c r="E7" s="1">
        <f>D7/B9</f>
        <v>11.857837837837838</v>
      </c>
      <c r="F7" s="1">
        <f>G10</f>
        <v>1776</v>
      </c>
      <c r="G7">
        <v>10</v>
      </c>
    </row>
    <row r="8" spans="1:7" x14ac:dyDescent="0.35">
      <c r="A8" s="2" t="s">
        <v>4</v>
      </c>
      <c r="F8" s="2" t="s">
        <v>7</v>
      </c>
      <c r="G8" s="3">
        <f>((B9/2)*((E9*0.21%)+0.54))+((B9/4)*(E9*0.7%)+0.5)+((B9/4)*1)+1692</f>
        <v>2266.7399999999998</v>
      </c>
    </row>
    <row r="9" spans="1:7" x14ac:dyDescent="0.35">
      <c r="A9" s="2" t="s">
        <v>2</v>
      </c>
      <c r="B9" s="6">
        <v>148</v>
      </c>
      <c r="C9" s="2"/>
      <c r="D9" s="4" t="s">
        <v>6</v>
      </c>
      <c r="E9" s="6">
        <v>1200</v>
      </c>
      <c r="F9" s="2" t="s">
        <v>8</v>
      </c>
      <c r="G9" s="3">
        <f>((B9*0.75)*((E9*0.21%)+0.54))+((B9/4)*(E9*0.7%)+0.5)+1104</f>
        <v>1754.96</v>
      </c>
    </row>
    <row r="10" spans="1:7" x14ac:dyDescent="0.35">
      <c r="F10" s="2" t="s">
        <v>9</v>
      </c>
      <c r="G10" s="3">
        <f>(B9*E9)*1%</f>
        <v>1776</v>
      </c>
    </row>
  </sheetData>
  <sheetProtection algorithmName="SHA-512" hashValue="jjOwRgFs8KhiOmxkauoppSX1JXEa4Ni5GhECSG6JVkT6VQ5Ht92UI8IrJJOV+nkEaqgMfcjOfC4sOGdgqxfWWA==" saltValue="WvrkQpdPpLMBK0DCL/GYlw==" spinCount="100000" sheet="1" objects="1" scenarios="1"/>
  <protectedRanges>
    <protectedRange sqref="B9 E9" name="Område1"/>
  </protectedRanges>
  <pageMargins left="0.7" right="0.7" top="0.75" bottom="0.75" header="0.3" footer="0.3"/>
  <pageSetup paperSize="9"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ACF0A-7D07-4F8D-A216-A170A3C36929}">
  <dimension ref="A1"/>
  <sheetViews>
    <sheetView workbookViewId="0">
      <selection sqref="A1:A2"/>
    </sheetView>
  </sheetViews>
  <sheetFormatPr defaultRowHeight="14.5" x14ac:dyDescent="0.35"/>
  <cols>
    <col min="1" max="1" width="10.7265625" customWidth="1"/>
  </cols>
  <sheetData>
    <row r="1" spans="1:1" x14ac:dyDescent="0.35">
      <c r="A1" t="s">
        <v>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y X 6 w U h 2 6 J 4 C j A A A A 9 Q A A A B I A H A B D b 2 5 m a W c v U G F j a 2 F n Z S 5 4 b W w g o h g A K K A U A A A A A A A A A A A A A A A A A A A A A A A A A A A A h U 8 9 D o I w G L 0 K 6 U 5 b k E H J R x l 0 U x I T E + P a l F o a o R h a L H d z 8 E h e Q Y y i b i Z v e X / J e / f r D f K h q Y O L 7 K x u T Y Y i T F E g j W h L b V S G e n c M 5 y h n s O X i x J U M x r C x 6 W B 1 h i r n z i k h 3 n v s Z 7 j t F I k p j c i h 2 O x E J R s e a m M d N 0 K i T 6 v 8 3 0 I M 9 q 8 x L M a L E U m C K Z B J g 0 K b r x + P c 5 / u j w j L v n Z 9 J 1 n J w 9 U a y E S B v C + w B 1 B L A w Q U A A I A C A D J f r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X 6 w U i i K R 7 g O A A A A E Q A A A B M A H A B G b 3 J t d W x h c y 9 T Z W N 0 a W 9 u M S 5 t I K I Y A C i g F A A A A A A A A A A A A A A A A A A A A A A A A A A A A C t O T S 7 J z M 9 T C I b Q h t Y A U E s B A i 0 A F A A C A A g A y X 6 w U h 2 6 J 4 C j A A A A 9 Q A A A B I A A A A A A A A A A A A A A A A A A A A A A E N v b m Z p Z y 9 Q Y W N r Y W d l L n h t b F B L A Q I t A B Q A A g A I A M l + s F I P y u m r p A A A A O k A A A A T A A A A A A A A A A A A A A A A A O 8 A A A B b Q 2 9 u d G V u d F 9 U e X B l c 1 0 u e G 1 s U E s B A i 0 A F A A C A A g A y X 6 w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J S k y i 4 2 9 V J L t Q i X b q v b M V Y A A A A A A g A A A A A A E G Y A A A A B A A A g A A A A I Z J q S 4 z Q Y b Y m U f C L k d 6 t O X 6 4 9 L Y U A 8 G j F m w k 2 I Q c e 0 Q A A A A A D o A A A A A C A A A g A A A A I + E S f F Z M Q N h 4 j T 2 Q W 5 5 o 8 0 u H d O P W E W A r s l T e P b 1 7 I 5 d Q A A A A v h b F 1 0 O h v b / 7 R A 4 T / Y t k + N 5 D D M O i N J I Y y d 7 r G i j y p E F l t e N E C L q l 6 4 g A z + 3 b q U D P D G F d H b v E R q F M e G 1 U p g P 6 j h k P M D B W I W 3 k H K Q d x f a k v Q Z A A A A A O G h s d 9 Z p m b z J j C e o Q 5 S w y Z 8 C T n A O b b L X q 4 I s B I 8 j + Y / R / b h 0 N d T U r p 9 F D R / T L 2 F M p v 5 N X D V 9 m t F t j x I S A O Y v u g = = < / D a t a M a s h u p > 
</file>

<file path=customXml/itemProps1.xml><?xml version="1.0" encoding="utf-8"?>
<ds:datastoreItem xmlns:ds="http://schemas.openxmlformats.org/officeDocument/2006/customXml" ds:itemID="{F1872520-82FF-40B7-B7E3-4E57BC1219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E. Nielsen</dc:creator>
  <cp:lastModifiedBy>Jan E. Nielsen</cp:lastModifiedBy>
  <cp:lastPrinted>2021-05-16T15:07:07Z</cp:lastPrinted>
  <dcterms:created xsi:type="dcterms:W3CDTF">2021-05-16T13:12:37Z</dcterms:created>
  <dcterms:modified xsi:type="dcterms:W3CDTF">2021-05-16T15:07:24Z</dcterms:modified>
</cp:coreProperties>
</file>